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240" yWindow="105" windowWidth="15600" windowHeight="80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>
    <definedName name="ele">'List3'!$A$29:$A$31</definedName>
    <definedName name="elek">'List6'!$B$27:$B$30</definedName>
    <definedName name="Import_I" localSheetId="5">'List6'!$B$1:$F$35</definedName>
    <definedName name="obl">'List3'!$A$27:$A$28</definedName>
    <definedName name="oble">'List6'!$B$32:$B$34</definedName>
    <definedName name="pal">'List3'!$A$12:$A$13,'List3'!$A$18,'List3'!$A$26</definedName>
    <definedName name="pali">'List6'!$B$20:$B$26</definedName>
    <definedName name="pot">'List3'!$A$2:$A$11,'List3'!$A$14:$A$17,'List3'!$A$19:$A$25</definedName>
    <definedName name="potr">'List6'!$B$2:$B$19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Import_I" type="6" refreshedVersion="4" background="1" saveData="1">
    <textPr codePage="65001" sourceFile="C:\Users\NovaVoice\Desktop\Import_I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<sst xmlns="http://schemas.openxmlformats.org/spreadsheetml/2006/main" count="245" uniqueCount="119">
  <si>
    <t xml:space="preserve">1. </t>
  </si>
  <si>
    <t>2.</t>
  </si>
  <si>
    <t xml:space="preserve">Vypočítejte pomocí funkce zda byla vyšší průměrná cena výrobků v roce 1989 nebo v roce 2011. 
</t>
  </si>
  <si>
    <t>Pokud byla jedna z nich vyšší, napište do buňky A2 rok, ve kterém byla tato cena vyšší.</t>
  </si>
  <si>
    <t>3.</t>
  </si>
  <si>
    <t>Pomocí funkce vypište do buňky A5 název zboží, které bylo nejvíce slevněno.</t>
  </si>
  <si>
    <t>Pomocí funkce vypište do buňky A6 název zboží, které bylo nejméně slevněno.</t>
  </si>
  <si>
    <t>4.</t>
  </si>
  <si>
    <t>5.</t>
  </si>
  <si>
    <t>6.</t>
  </si>
  <si>
    <t>Vytvořte navázaný seznam, který se bude skládat ze dvou seznamů.</t>
  </si>
  <si>
    <t>7.</t>
  </si>
  <si>
    <t>Zdražení</t>
  </si>
  <si>
    <t>Sleva do 20%</t>
  </si>
  <si>
    <t>Sleva od 21% do 40%</t>
  </si>
  <si>
    <t>Sleva od 41% do 60%</t>
  </si>
  <si>
    <t>Sleva od 61% do 80%</t>
  </si>
  <si>
    <t>Sleva od 81% do 100%</t>
  </si>
  <si>
    <t>Pomocí podmíněného formátu zvýrazněte celé řádky tabulky podle sloupce slevy/zdražení takto:</t>
  </si>
  <si>
    <t>R</t>
  </si>
  <si>
    <t>O</t>
  </si>
  <si>
    <t>N</t>
  </si>
  <si>
    <t>Směna ze dne 1. 1. 2018</t>
  </si>
  <si>
    <t>Směna ze dne 2. 1. 2018</t>
  </si>
  <si>
    <t>Směna ze dne 3. 1. 2018</t>
  </si>
  <si>
    <t>Směna ze dne 4. 1. 2018</t>
  </si>
  <si>
    <t>Směna ze dne 5. 1. 2018</t>
  </si>
  <si>
    <t>stroj 1</t>
  </si>
  <si>
    <t>stroj 2</t>
  </si>
  <si>
    <t>stroj 3</t>
  </si>
  <si>
    <t>stroj 4</t>
  </si>
  <si>
    <t>stroj 5</t>
  </si>
  <si>
    <t>stroj 6</t>
  </si>
  <si>
    <t>stroj 7</t>
  </si>
  <si>
    <t>stroj 8</t>
  </si>
  <si>
    <t>stroj 9</t>
  </si>
  <si>
    <t>8h</t>
  </si>
  <si>
    <t>6h</t>
  </si>
  <si>
    <t>2h</t>
  </si>
  <si>
    <t>7h</t>
  </si>
  <si>
    <t>5h</t>
  </si>
  <si>
    <t>4h</t>
  </si>
  <si>
    <t>3h</t>
  </si>
  <si>
    <t>Zjistěte, který stroj je nejvíce poruchový</t>
  </si>
  <si>
    <t>Stroj</t>
  </si>
  <si>
    <t>Je zde stroj, který neměl žádnou poruchu?</t>
  </si>
  <si>
    <t>Jaká je průměrná doba poruchy?</t>
  </si>
  <si>
    <t>Jaká dlouho trvala nejdelší porucha?</t>
  </si>
  <si>
    <t>Importujte data ze souboru Import I.txt do toho sešitu.</t>
  </si>
  <si>
    <t>Pokud byly průměrné ceny stejné napište slovo STEJNÉ.</t>
  </si>
  <si>
    <t>Do buňky A8 napište, kolik položek bylo zdraženo.</t>
  </si>
  <si>
    <t>První seznam bude v buňce A10 a bude obsahovat skupiny: Potraviny, Palivo, Elektro, Oblečení.</t>
  </si>
  <si>
    <t>Druhý seznam bude v buňce A11 a bude provázaný s buňkou A10 a tento seznam se bude měnit na základě vybrané skupiny.</t>
  </si>
  <si>
    <t>Bude obsahovat položky Názvu zboží z tabulky dle vybrané oblasti v buňce A10.</t>
  </si>
  <si>
    <t>Do buňky A7 napište, kolik položek bylo slevněno do 25%.</t>
  </si>
  <si>
    <t>Název zboží</t>
  </si>
  <si>
    <t>Cena v roce 1989</t>
  </si>
  <si>
    <t>Přepočet na příjmy r. 2011</t>
  </si>
  <si>
    <t>Skutečná cena v roce 2011</t>
  </si>
  <si>
    <t>rohlík</t>
  </si>
  <si>
    <t>Vejce 1 ks</t>
  </si>
  <si>
    <t>Mléko polotučné 1l</t>
  </si>
  <si>
    <t>Sýr 100 g</t>
  </si>
  <si>
    <t>Pivo 10° 0,5 l</t>
  </si>
  <si>
    <t>Chléb 1 kg</t>
  </si>
  <si>
    <t>pivo Prazdroj 12° 0,5 l</t>
  </si>
  <si>
    <t>jablka 1 kg</t>
  </si>
  <si>
    <t>džem jahodový</t>
  </si>
  <si>
    <t>lečo s klobásou v konzer.</t>
  </si>
  <si>
    <t>nafta 1 l</t>
  </si>
  <si>
    <t>benzín 1 l (Normal 91, Natural 95)</t>
  </si>
  <si>
    <t>cukr kostkový 1 kg</t>
  </si>
  <si>
    <t>rýže loupaná 500 g</t>
  </si>
  <si>
    <t>máslo 250 g</t>
  </si>
  <si>
    <t>čokoláda mléčná 100 g</t>
  </si>
  <si>
    <t>cigarety Sparta 1 bal.</t>
  </si>
  <si>
    <t>káva pražená 100 g</t>
  </si>
  <si>
    <t>Pepsi cola 1,5 l</t>
  </si>
  <si>
    <t>jemné párky 1 kg</t>
  </si>
  <si>
    <t>kuře 1 kg</t>
  </si>
  <si>
    <t>hovězí zadní BK 1 kg</t>
  </si>
  <si>
    <t>kuřecí řízky 1 kg</t>
  </si>
  <si>
    <t>vepř. pečeně 1 kg</t>
  </si>
  <si>
    <t>tuzemák 1 l</t>
  </si>
  <si>
    <t>pánské boty, kožené</t>
  </si>
  <si>
    <t>dámský kabát</t>
  </si>
  <si>
    <t>pračka</t>
  </si>
  <si>
    <t>lednice s mrazničkou</t>
  </si>
  <si>
    <t>televizor</t>
  </si>
  <si>
    <t>běžný automobil Škoda</t>
  </si>
  <si>
    <t>Sleva/zdražení</t>
  </si>
  <si>
    <t>DPRŮMĚR - Vrátí průměr vybraných položek databáze.</t>
  </si>
  <si>
    <t>DPOČET - Spočítá buňky databáze obsahující čísla.</t>
  </si>
  <si>
    <t>DPOČET2 - Spočítá buňky databáze, které nejsou prázdné.</t>
  </si>
  <si>
    <t>DZÍSKAT - Extrahuje z databáze jeden záznam splňující zadaná kritéria.</t>
  </si>
  <si>
    <t>DMAX - Vrátí maximální hodnotu z vybraných položek databáze.</t>
  </si>
  <si>
    <t>DMIN - Vrátí minimální hodnotu z vybraných položek databáze.</t>
  </si>
  <si>
    <t>DSOUČIN - Vynásobí hodnoty určitého pole záznamů v databázi, které splňují daná kritéria. DSMDOCH.VÝBĚR - Odhadne směrodatnou odchylku výběru vybraných položek databáze.</t>
  </si>
  <si>
    <t>DSMODCH - Vypočte směrodatnou odchylku základního souboru vybraných položek databáze.</t>
  </si>
  <si>
    <t>DSUMA - Sečte čísla v poli (sloupci) záznamů databáze, které splňují zadaná kritéria.</t>
  </si>
  <si>
    <t>DVAR.VÝBĚR - Odhadne rozptyl výběru vybraných položek databáze.</t>
  </si>
  <si>
    <t>DVAR - Vypočte rozptyl základního souboru vybraných položek databáze.</t>
  </si>
  <si>
    <t>Značka</t>
  </si>
  <si>
    <t>Model</t>
  </si>
  <si>
    <t>Měsíc</t>
  </si>
  <si>
    <t>Cena</t>
  </si>
  <si>
    <t>Audi</t>
  </si>
  <si>
    <t>A4</t>
  </si>
  <si>
    <t>A6</t>
  </si>
  <si>
    <t>Škoda</t>
  </si>
  <si>
    <t>Superb</t>
  </si>
  <si>
    <t>červen</t>
  </si>
  <si>
    <t>srpen</t>
  </si>
  <si>
    <t>Potraviny</t>
  </si>
  <si>
    <t>Palivo</t>
  </si>
  <si>
    <t>Elektro</t>
  </si>
  <si>
    <t>Oblečení</t>
  </si>
  <si>
    <t>KDYŽ($D$35=C35;potr;KDYŽ(D35=C36;pali;KDYŽ(D35=C37;elek;KDYŽ(D35=C38;oble;B33))))</t>
  </si>
  <si>
    <t>Mikrovlnka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</si>
</sst>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0.00&quot; Kčs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6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/>
    </xf>
    <xf numFmtId="0" fontId="2" fillId="0" borderId="0" xfId="0" applyFont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3" fontId="0" fillId="0" borderId="0" xfId="0" applyNumberFormat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92D050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Import_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town.com/navody/funkce/dziskat-dget-databazova-funkce-pro-prirazeni-hodnoty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abSelected="1" zoomScale="160" zoomScaleNormal="160" workbookViewId="0" topLeftCell="B1">
      <selection activeCell="C3" sqref="C3"/>
    </sheetView>
  </sheetViews>
  <sheetFormatPr defaultColWidth="9.140625" defaultRowHeight="15"/>
  <cols>
    <col min="1" max="1" width="5.8515625" style="0" customWidth="1"/>
    <col min="2" max="2" width="3.8515625" style="4" customWidth="1"/>
    <col min="3" max="3" width="103.421875" style="0" customWidth="1"/>
    <col min="4" max="4" width="22.00390625" style="0" bestFit="1" customWidth="1"/>
    <col min="5" max="5" width="12.8515625" style="0" bestFit="1" customWidth="1"/>
    <col min="6" max="6" width="10.7109375" style="0" customWidth="1"/>
  </cols>
  <sheetData>
    <row r="1" spans="2:5" ht="15">
      <c r="B1" s="4" t="s">
        <v>0</v>
      </c>
      <c r="C1" t="s">
        <v>48</v>
      </c>
      <c r="D1" s="3"/>
      <c r="E1" s="2"/>
    </row>
    <row r="2" spans="2:5" ht="15">
      <c r="B2" s="4" t="s">
        <v>1</v>
      </c>
      <c r="C2" s="5" t="s">
        <v>2</v>
      </c>
      <c r="D2" s="3"/>
      <c r="E2" s="2"/>
    </row>
    <row r="3" spans="3:5" ht="15">
      <c r="C3" s="3" t="s">
        <v>3</v>
      </c>
      <c r="D3" s="1"/>
      <c r="E3" s="2"/>
    </row>
    <row r="4" spans="3:5" ht="15">
      <c r="C4" s="3" t="s">
        <v>49</v>
      </c>
      <c r="D4" s="1"/>
      <c r="E4" s="2"/>
    </row>
    <row r="5" spans="2:5" ht="15">
      <c r="B5" s="4" t="s">
        <v>4</v>
      </c>
      <c r="C5" s="3" t="s">
        <v>5</v>
      </c>
      <c r="D5" s="1"/>
      <c r="E5" s="2"/>
    </row>
    <row r="6" spans="3:5" ht="15">
      <c r="C6" s="3" t="s">
        <v>6</v>
      </c>
      <c r="D6" s="1"/>
      <c r="E6" s="2"/>
    </row>
    <row r="7" spans="2:5" ht="15">
      <c r="B7" s="4" t="s">
        <v>7</v>
      </c>
      <c r="C7" s="3" t="s">
        <v>54</v>
      </c>
      <c r="D7" s="3"/>
      <c r="E7" s="2"/>
    </row>
    <row r="8" spans="2:5" ht="15">
      <c r="B8" s="4" t="s">
        <v>8</v>
      </c>
      <c r="D8" s="3"/>
      <c r="E8" s="2"/>
    </row>
    <row r="9" spans="3:5" ht="15">
      <c r="C9" s="3" t="s">
        <v>50</v>
      </c>
      <c r="D9" s="3"/>
      <c r="E9" s="2"/>
    </row>
    <row r="10" spans="2:5" ht="15">
      <c r="B10" s="4" t="s">
        <v>9</v>
      </c>
      <c r="C10" s="3" t="s">
        <v>10</v>
      </c>
      <c r="D10" s="3"/>
      <c r="E10" s="2"/>
    </row>
    <row r="11" spans="3:5" ht="15">
      <c r="C11" s="3" t="s">
        <v>51</v>
      </c>
      <c r="D11" s="3"/>
      <c r="E11" s="2"/>
    </row>
    <row r="12" spans="3:5" ht="15">
      <c r="C12" s="3" t="s">
        <v>52</v>
      </c>
      <c r="D12" s="3"/>
      <c r="E12" s="2"/>
    </row>
    <row r="13" spans="3:5" ht="15">
      <c r="C13" s="3" t="s">
        <v>53</v>
      </c>
      <c r="D13" s="3"/>
      <c r="E13" s="2"/>
    </row>
    <row r="14" spans="3:5" ht="15">
      <c r="C14" s="3"/>
      <c r="D14" s="3"/>
      <c r="E14" s="2"/>
    </row>
    <row r="15" spans="2:5" ht="15">
      <c r="B15" s="4" t="s">
        <v>11</v>
      </c>
      <c r="C15" s="3" t="s">
        <v>18</v>
      </c>
      <c r="D15" s="3"/>
      <c r="E15" s="2"/>
    </row>
    <row r="16" spans="2:3" ht="15">
      <c r="B16" s="6"/>
      <c r="C16" s="3" t="s">
        <v>12</v>
      </c>
    </row>
    <row r="17" spans="2:3" ht="15">
      <c r="B17" s="7"/>
      <c r="C17" s="3" t="s">
        <v>13</v>
      </c>
    </row>
    <row r="18" spans="2:3" ht="15">
      <c r="B18" s="8"/>
      <c r="C18" s="3" t="s">
        <v>14</v>
      </c>
    </row>
    <row r="19" spans="2:3" ht="15">
      <c r="B19" s="10"/>
      <c r="C19" s="3" t="s">
        <v>15</v>
      </c>
    </row>
    <row r="20" spans="2:3" ht="15">
      <c r="B20" s="11"/>
      <c r="C20" s="3" t="s">
        <v>16</v>
      </c>
    </row>
    <row r="21" spans="2:3" ht="15">
      <c r="B21" s="9"/>
      <c r="C21" s="3" t="s">
        <v>17</v>
      </c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0"/>
  <sheetViews>
    <sheetView workbookViewId="0" topLeftCell="A1">
      <selection activeCell="E24" sqref="E24"/>
    </sheetView>
  </sheetViews>
  <sheetFormatPr defaultColWidth="9.140625" defaultRowHeight="15"/>
  <cols>
    <col min="4" max="18" width="12.7109375" style="0" customWidth="1"/>
  </cols>
  <sheetData>
    <row r="1" spans="4:13" ht="15">
      <c r="D1" t="s">
        <v>0</v>
      </c>
      <c r="E1" t="s">
        <v>43</v>
      </c>
      <c r="M1" s="25" t="e">
        <f>CONCATENATE("stroj"," ",MATCH(MAX(S21:S29),S21:S29,0))</f>
        <v>#N/A</v>
      </c>
    </row>
    <row r="2" spans="4:14" ht="15">
      <c r="D2" s="12" t="s">
        <v>1</v>
      </c>
      <c r="E2" s="12" t="s">
        <v>47</v>
      </c>
      <c r="F2" s="12"/>
      <c r="G2" s="12"/>
      <c r="H2" s="22"/>
      <c r="I2" s="12"/>
      <c r="J2" s="12"/>
      <c r="L2" s="12"/>
      <c r="N2" s="12"/>
    </row>
    <row r="3" spans="4:14" ht="15">
      <c r="D3" s="12" t="s">
        <v>4</v>
      </c>
      <c r="E3" s="12" t="s">
        <v>45</v>
      </c>
      <c r="F3" s="12"/>
      <c r="G3" s="12"/>
      <c r="H3" s="12"/>
      <c r="I3" s="12"/>
      <c r="J3" s="12"/>
      <c r="L3" s="12"/>
      <c r="N3" s="12"/>
    </row>
    <row r="4" spans="4:14" ht="15">
      <c r="D4" s="12" t="s">
        <v>7</v>
      </c>
      <c r="E4" s="12" t="s">
        <v>46</v>
      </c>
      <c r="F4" s="12"/>
      <c r="G4" s="12"/>
      <c r="H4" s="12"/>
      <c r="I4" s="12"/>
      <c r="J4" s="12"/>
      <c r="L4" s="12"/>
      <c r="N4" s="12"/>
    </row>
    <row r="5" spans="4:14" ht="15">
      <c r="D5" s="12"/>
      <c r="E5" s="12"/>
      <c r="F5" s="12"/>
      <c r="G5" s="12"/>
      <c r="H5" s="12"/>
      <c r="I5" s="12"/>
      <c r="J5" s="12"/>
      <c r="L5" s="12"/>
      <c r="N5" s="12"/>
    </row>
    <row r="6" ht="15.75" thickBot="1"/>
    <row r="7" spans="3:18" ht="15.75" thickBot="1">
      <c r="C7" t="s">
        <v>44</v>
      </c>
      <c r="D7" s="34" t="s">
        <v>22</v>
      </c>
      <c r="E7" s="35"/>
      <c r="F7" s="36"/>
      <c r="G7" s="37" t="s">
        <v>23</v>
      </c>
      <c r="H7" s="35"/>
      <c r="I7" s="36"/>
      <c r="J7" s="37" t="s">
        <v>24</v>
      </c>
      <c r="K7" s="35"/>
      <c r="L7" s="36"/>
      <c r="M7" s="37" t="s">
        <v>25</v>
      </c>
      <c r="N7" s="35"/>
      <c r="O7" s="35"/>
      <c r="P7" s="34" t="s">
        <v>26</v>
      </c>
      <c r="Q7" s="35"/>
      <c r="R7" s="38"/>
    </row>
    <row r="8" spans="4:18" ht="15.75" thickBot="1">
      <c r="D8" s="19" t="s">
        <v>19</v>
      </c>
      <c r="E8" s="20" t="s">
        <v>20</v>
      </c>
      <c r="F8" s="20" t="s">
        <v>21</v>
      </c>
      <c r="G8" s="20" t="s">
        <v>19</v>
      </c>
      <c r="H8" s="20" t="s">
        <v>20</v>
      </c>
      <c r="I8" s="20" t="s">
        <v>21</v>
      </c>
      <c r="J8" s="20" t="s">
        <v>19</v>
      </c>
      <c r="K8" s="20" t="s">
        <v>20</v>
      </c>
      <c r="L8" s="20" t="s">
        <v>21</v>
      </c>
      <c r="M8" s="20" t="s">
        <v>19</v>
      </c>
      <c r="N8" s="20" t="s">
        <v>20</v>
      </c>
      <c r="O8" s="20" t="s">
        <v>21</v>
      </c>
      <c r="P8" s="20" t="s">
        <v>19</v>
      </c>
      <c r="Q8" s="21" t="s">
        <v>20</v>
      </c>
      <c r="R8" s="21" t="s">
        <v>21</v>
      </c>
    </row>
    <row r="9" spans="3:18" ht="15">
      <c r="C9" t="s">
        <v>27</v>
      </c>
      <c r="D9" s="26"/>
      <c r="E9" s="17"/>
      <c r="F9" s="17"/>
      <c r="G9" s="17" t="s">
        <v>42</v>
      </c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</row>
    <row r="10" spans="3:18" ht="15">
      <c r="C10" t="s">
        <v>28</v>
      </c>
      <c r="D10" s="27"/>
      <c r="E10" s="13"/>
      <c r="F10" s="13"/>
      <c r="G10" s="13"/>
      <c r="H10" s="13"/>
      <c r="I10" s="13"/>
      <c r="J10" s="13"/>
      <c r="K10" s="13"/>
      <c r="L10" s="13"/>
      <c r="M10" s="13" t="s">
        <v>40</v>
      </c>
      <c r="N10" s="13"/>
      <c r="O10" s="13"/>
      <c r="P10" s="13"/>
      <c r="Q10" s="14"/>
      <c r="R10" s="14"/>
    </row>
    <row r="11" spans="3:18" ht="15">
      <c r="C11" t="s">
        <v>29</v>
      </c>
      <c r="D11" s="27"/>
      <c r="E11" s="13"/>
      <c r="F11" s="13"/>
      <c r="G11" s="13" t="s">
        <v>37</v>
      </c>
      <c r="H11" s="13" t="s">
        <v>38</v>
      </c>
      <c r="I11" s="13"/>
      <c r="J11" s="13"/>
      <c r="K11" s="13"/>
      <c r="L11" s="13"/>
      <c r="M11" s="13"/>
      <c r="N11" s="13"/>
      <c r="O11" s="13"/>
      <c r="P11" s="13" t="s">
        <v>42</v>
      </c>
      <c r="Q11" s="14"/>
      <c r="R11" s="14"/>
    </row>
    <row r="12" spans="3:18" ht="15">
      <c r="C12" t="s">
        <v>30</v>
      </c>
      <c r="D12" s="27" t="s">
        <v>37</v>
      </c>
      <c r="E12" s="13" t="s">
        <v>36</v>
      </c>
      <c r="F12" s="13"/>
      <c r="G12" s="13"/>
      <c r="H12" s="13"/>
      <c r="I12" s="13"/>
      <c r="J12" s="13"/>
      <c r="K12" s="13" t="s">
        <v>39</v>
      </c>
      <c r="L12" s="13"/>
      <c r="M12" s="13"/>
      <c r="N12" s="13"/>
      <c r="O12" s="13"/>
      <c r="P12" s="13"/>
      <c r="Q12" s="14"/>
      <c r="R12" s="14"/>
    </row>
    <row r="13" spans="3:18" ht="15">
      <c r="C13" t="s">
        <v>31</v>
      </c>
      <c r="D13" s="2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</row>
    <row r="14" spans="3:18" ht="15">
      <c r="C14" t="s">
        <v>32</v>
      </c>
      <c r="D14" s="27"/>
      <c r="E14" s="13"/>
      <c r="F14" s="13"/>
      <c r="G14" s="13"/>
      <c r="H14" s="13"/>
      <c r="I14" s="13" t="s">
        <v>36</v>
      </c>
      <c r="J14" s="13"/>
      <c r="K14" s="13"/>
      <c r="L14" s="13" t="s">
        <v>36</v>
      </c>
      <c r="M14" s="13"/>
      <c r="N14" s="13" t="s">
        <v>41</v>
      </c>
      <c r="O14" s="13"/>
      <c r="P14" s="13"/>
      <c r="Q14" s="14"/>
      <c r="R14" s="14"/>
    </row>
    <row r="15" spans="3:18" ht="15">
      <c r="C15" t="s">
        <v>33</v>
      </c>
      <c r="D15" s="2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 t="s">
        <v>38</v>
      </c>
    </row>
    <row r="16" spans="3:18" ht="15">
      <c r="C16" t="s">
        <v>34</v>
      </c>
      <c r="D16" s="27"/>
      <c r="E16" s="13" t="s">
        <v>41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</row>
    <row r="17" spans="3:18" ht="15.75" thickBot="1">
      <c r="C17" t="s">
        <v>35</v>
      </c>
      <c r="D17" s="2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39</v>
      </c>
      <c r="P17" s="15"/>
      <c r="Q17" s="16"/>
      <c r="R17" s="16"/>
    </row>
    <row r="18" spans="3:18" ht="1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3:18" ht="15"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3:18" ht="1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3:18" ht="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3:18" ht="1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3:18" ht="1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3:18" ht="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3:18" ht="1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3:18" ht="1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3:18" ht="1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3:18" ht="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3:18" ht="1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3:18" ht="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</sheetData>
  <mergeCells count="5">
    <mergeCell ref="D7:F7"/>
    <mergeCell ref="G7:I7"/>
    <mergeCell ref="J7:L7"/>
    <mergeCell ref="M7:O7"/>
    <mergeCell ref="P7:R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M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 topLeftCell="A1">
      <selection activeCell="B3" sqref="B3"/>
    </sheetView>
  </sheetViews>
  <sheetFormatPr defaultColWidth="9.140625" defaultRowHeight="15"/>
  <cols>
    <col min="1" max="1" width="30.8515625" style="0" bestFit="1" customWidth="1"/>
    <col min="2" max="2" width="15.7109375" style="0" bestFit="1" customWidth="1"/>
    <col min="3" max="4" width="24.140625" style="0" bestFit="1" customWidth="1"/>
    <col min="5" max="5" width="14.00390625" style="0" bestFit="1" customWidth="1"/>
  </cols>
  <sheetData>
    <row r="1" spans="1:5" ht="15">
      <c r="A1" t="s">
        <v>55</v>
      </c>
      <c r="B1" t="s">
        <v>56</v>
      </c>
      <c r="C1" t="s">
        <v>57</v>
      </c>
      <c r="D1" t="s">
        <v>58</v>
      </c>
      <c r="E1" t="s">
        <v>90</v>
      </c>
    </row>
    <row r="2" spans="1:5" ht="15">
      <c r="A2" t="s">
        <v>59</v>
      </c>
      <c r="B2">
        <v>0.3</v>
      </c>
      <c r="C2" s="1">
        <v>2.1</v>
      </c>
      <c r="D2" s="1">
        <v>2</v>
      </c>
      <c r="E2" s="2">
        <v>-0.05</v>
      </c>
    </row>
    <row r="3" spans="1:5" ht="15">
      <c r="A3" t="s">
        <v>60</v>
      </c>
      <c r="B3">
        <v>1.2</v>
      </c>
      <c r="C3" s="1">
        <v>8.4</v>
      </c>
      <c r="D3" s="1">
        <v>2.3</v>
      </c>
      <c r="E3" s="2">
        <v>-0.73</v>
      </c>
    </row>
    <row r="4" spans="1:5" ht="15">
      <c r="A4" t="s">
        <v>61</v>
      </c>
      <c r="B4">
        <v>2</v>
      </c>
      <c r="C4" s="3">
        <v>14</v>
      </c>
      <c r="D4" s="1">
        <v>17.6</v>
      </c>
      <c r="E4" s="2">
        <v>0.26</v>
      </c>
    </row>
    <row r="5" spans="1:5" ht="15">
      <c r="A5" t="s">
        <v>62</v>
      </c>
      <c r="B5">
        <v>2.3</v>
      </c>
      <c r="C5" s="1">
        <v>16.1</v>
      </c>
      <c r="D5" s="3">
        <v>14</v>
      </c>
      <c r="E5" s="2">
        <v>-0.13</v>
      </c>
    </row>
    <row r="6" spans="1:5" ht="15">
      <c r="A6" t="s">
        <v>63</v>
      </c>
      <c r="B6">
        <v>2.5</v>
      </c>
      <c r="C6" s="1">
        <v>17.5</v>
      </c>
      <c r="D6" s="3">
        <v>10</v>
      </c>
      <c r="E6" s="2">
        <v>-0.43</v>
      </c>
    </row>
    <row r="7" spans="1:5" ht="15">
      <c r="A7" t="s">
        <v>64</v>
      </c>
      <c r="B7">
        <v>4.4</v>
      </c>
      <c r="C7" s="3">
        <v>31</v>
      </c>
      <c r="D7" s="3">
        <v>22</v>
      </c>
      <c r="E7" s="2">
        <v>-0.29</v>
      </c>
    </row>
    <row r="8" spans="1:5" ht="15">
      <c r="A8" t="s">
        <v>65</v>
      </c>
      <c r="B8">
        <v>6</v>
      </c>
      <c r="C8" s="3">
        <v>42</v>
      </c>
      <c r="D8" s="3">
        <v>23</v>
      </c>
      <c r="E8" s="2">
        <v>-0.45</v>
      </c>
    </row>
    <row r="9" spans="1:9" ht="15">
      <c r="A9" t="s">
        <v>66</v>
      </c>
      <c r="B9">
        <v>6</v>
      </c>
      <c r="C9" s="3">
        <v>42</v>
      </c>
      <c r="D9" s="3">
        <v>39</v>
      </c>
      <c r="E9" s="2">
        <v>-0.07</v>
      </c>
      <c r="G9" s="23"/>
      <c r="H9" s="23"/>
      <c r="I9" s="23"/>
    </row>
    <row r="10" spans="1:9" ht="15">
      <c r="A10" t="s">
        <v>67</v>
      </c>
      <c r="B10">
        <v>6.4</v>
      </c>
      <c r="C10" s="3">
        <v>45</v>
      </c>
      <c r="D10" s="3">
        <v>30</v>
      </c>
      <c r="E10" s="2">
        <v>-0.33</v>
      </c>
      <c r="G10" s="23"/>
      <c r="H10" s="23"/>
      <c r="I10" s="23"/>
    </row>
    <row r="11" spans="1:9" ht="15">
      <c r="A11" t="s">
        <v>68</v>
      </c>
      <c r="B11">
        <v>6.6</v>
      </c>
      <c r="C11" s="3">
        <v>46</v>
      </c>
      <c r="D11" s="3">
        <v>35</v>
      </c>
      <c r="E11" s="2">
        <v>-0.24</v>
      </c>
      <c r="G11" s="23"/>
      <c r="H11" s="23"/>
      <c r="I11" s="23"/>
    </row>
    <row r="12" spans="1:9" ht="15">
      <c r="A12" t="s">
        <v>69</v>
      </c>
      <c r="B12">
        <v>7.5</v>
      </c>
      <c r="C12" s="3">
        <v>53</v>
      </c>
      <c r="D12" s="3">
        <v>37</v>
      </c>
      <c r="E12" s="2">
        <v>-0.3</v>
      </c>
      <c r="G12" s="23"/>
      <c r="H12" s="23"/>
      <c r="I12" s="23"/>
    </row>
    <row r="13" spans="1:9" ht="15">
      <c r="A13" t="s">
        <v>70</v>
      </c>
      <c r="B13">
        <v>8</v>
      </c>
      <c r="C13" s="3">
        <v>56</v>
      </c>
      <c r="D13" s="3">
        <v>38</v>
      </c>
      <c r="E13" s="2">
        <v>-0.32</v>
      </c>
      <c r="F13" s="30"/>
      <c r="G13" s="23"/>
      <c r="H13" s="23"/>
      <c r="I13" s="23"/>
    </row>
    <row r="14" spans="1:9" ht="15">
      <c r="A14" t="s">
        <v>71</v>
      </c>
      <c r="B14">
        <v>8</v>
      </c>
      <c r="C14" s="3">
        <v>56</v>
      </c>
      <c r="D14" s="3">
        <v>30</v>
      </c>
      <c r="E14" s="2">
        <v>-0.46</v>
      </c>
      <c r="G14" s="23"/>
      <c r="H14" s="23"/>
      <c r="I14" s="23"/>
    </row>
    <row r="15" spans="1:5" ht="15">
      <c r="A15" t="s">
        <v>72</v>
      </c>
      <c r="B15">
        <v>8</v>
      </c>
      <c r="C15" s="3">
        <v>56</v>
      </c>
      <c r="D15" s="3">
        <v>19</v>
      </c>
      <c r="E15" s="2">
        <v>-0.66</v>
      </c>
    </row>
    <row r="16" spans="1:5" ht="15">
      <c r="A16" t="s">
        <v>73</v>
      </c>
      <c r="B16">
        <v>10</v>
      </c>
      <c r="C16" s="3">
        <v>79</v>
      </c>
      <c r="D16" s="3">
        <v>30</v>
      </c>
      <c r="E16" s="2">
        <v>-0.57</v>
      </c>
    </row>
    <row r="17" spans="1:5" ht="15">
      <c r="A17" t="s">
        <v>74</v>
      </c>
      <c r="B17">
        <v>13</v>
      </c>
      <c r="C17" s="3">
        <v>91</v>
      </c>
      <c r="D17" s="3">
        <v>21</v>
      </c>
      <c r="E17" s="2">
        <v>-0.77</v>
      </c>
    </row>
    <row r="18" spans="1:5" ht="15">
      <c r="A18" t="s">
        <v>75</v>
      </c>
      <c r="B18">
        <v>14</v>
      </c>
      <c r="C18" s="3">
        <v>98</v>
      </c>
      <c r="D18" s="3">
        <v>70</v>
      </c>
      <c r="E18" s="2">
        <v>-0.29</v>
      </c>
    </row>
    <row r="19" spans="1:5" ht="15">
      <c r="A19" t="s">
        <v>76</v>
      </c>
      <c r="B19">
        <v>24</v>
      </c>
      <c r="C19" s="3">
        <v>168</v>
      </c>
      <c r="D19" s="1">
        <v>14.4</v>
      </c>
      <c r="E19" s="2">
        <v>-0.91</v>
      </c>
    </row>
    <row r="20" spans="1:5" ht="15">
      <c r="A20" t="s">
        <v>77</v>
      </c>
      <c r="B20">
        <v>25</v>
      </c>
      <c r="C20" s="3">
        <v>175</v>
      </c>
      <c r="D20" s="3">
        <v>30</v>
      </c>
      <c r="E20" s="2">
        <v>-0.83</v>
      </c>
    </row>
    <row r="21" spans="1:5" ht="15">
      <c r="A21" t="s">
        <v>78</v>
      </c>
      <c r="B21">
        <v>25</v>
      </c>
      <c r="C21" s="3">
        <v>175</v>
      </c>
      <c r="D21" s="3">
        <v>99</v>
      </c>
      <c r="E21" s="2">
        <v>-0.43</v>
      </c>
    </row>
    <row r="22" spans="1:5" ht="15">
      <c r="A22" t="s">
        <v>79</v>
      </c>
      <c r="B22">
        <v>30</v>
      </c>
      <c r="C22" s="3">
        <v>210</v>
      </c>
      <c r="D22" s="3">
        <v>60</v>
      </c>
      <c r="E22" s="2">
        <v>-0.71</v>
      </c>
    </row>
    <row r="23" spans="1:5" ht="15">
      <c r="A23" t="s">
        <v>80</v>
      </c>
      <c r="B23">
        <v>46</v>
      </c>
      <c r="C23" s="3">
        <v>322</v>
      </c>
      <c r="D23" s="3">
        <v>180</v>
      </c>
      <c r="E23" s="2">
        <v>-0.44</v>
      </c>
    </row>
    <row r="24" spans="1:5" ht="15">
      <c r="A24" t="s">
        <v>81</v>
      </c>
      <c r="B24">
        <v>60</v>
      </c>
      <c r="C24" s="3">
        <v>420</v>
      </c>
      <c r="D24" s="3">
        <v>180</v>
      </c>
      <c r="E24" s="2">
        <v>-0.57</v>
      </c>
    </row>
    <row r="25" spans="1:5" ht="15">
      <c r="A25" t="s">
        <v>82</v>
      </c>
      <c r="B25">
        <v>60</v>
      </c>
      <c r="C25" s="3">
        <v>420</v>
      </c>
      <c r="D25" s="3">
        <v>150</v>
      </c>
      <c r="E25" s="2">
        <v>-0.64</v>
      </c>
    </row>
    <row r="26" spans="1:5" ht="15">
      <c r="A26" t="s">
        <v>83</v>
      </c>
      <c r="B26">
        <v>100</v>
      </c>
      <c r="C26" s="3">
        <v>700</v>
      </c>
      <c r="D26" s="3">
        <v>233</v>
      </c>
      <c r="E26" s="2">
        <v>-0.67</v>
      </c>
    </row>
    <row r="27" spans="1:5" ht="15">
      <c r="A27" t="s">
        <v>84</v>
      </c>
      <c r="B27">
        <v>350</v>
      </c>
      <c r="C27" s="3">
        <v>2450</v>
      </c>
      <c r="D27" s="3">
        <v>1400</v>
      </c>
      <c r="E27" s="2">
        <v>-0.43</v>
      </c>
    </row>
    <row r="28" spans="1:5" ht="15">
      <c r="A28" t="s">
        <v>85</v>
      </c>
      <c r="B28" s="29">
        <v>1200</v>
      </c>
      <c r="C28" s="3">
        <v>8400</v>
      </c>
      <c r="D28" s="3">
        <v>3650</v>
      </c>
      <c r="E28" s="2">
        <v>-0.57</v>
      </c>
    </row>
    <row r="29" spans="1:5" ht="15">
      <c r="A29" t="s">
        <v>86</v>
      </c>
      <c r="B29" s="29">
        <v>3100</v>
      </c>
      <c r="C29" s="3">
        <v>21799</v>
      </c>
      <c r="D29" s="3">
        <v>9750</v>
      </c>
      <c r="E29" s="2">
        <v>-0.55</v>
      </c>
    </row>
    <row r="30" spans="1:5" ht="15">
      <c r="A30" t="s">
        <v>87</v>
      </c>
      <c r="B30" s="29">
        <v>3500</v>
      </c>
      <c r="C30" s="3">
        <v>24500</v>
      </c>
      <c r="D30" s="3">
        <v>11300</v>
      </c>
      <c r="E30" s="2">
        <v>-0.54</v>
      </c>
    </row>
    <row r="31" spans="1:5" ht="15">
      <c r="A31" t="s">
        <v>88</v>
      </c>
      <c r="B31" s="29">
        <v>13000</v>
      </c>
      <c r="C31" s="3">
        <v>91000</v>
      </c>
      <c r="D31" s="3">
        <v>10300</v>
      </c>
      <c r="E31" s="2">
        <v>-0.89</v>
      </c>
    </row>
    <row r="32" spans="1:5" ht="15">
      <c r="A32" t="s">
        <v>89</v>
      </c>
      <c r="B32">
        <v>7000</v>
      </c>
      <c r="C32" s="3">
        <v>490000</v>
      </c>
      <c r="D32" s="3">
        <v>240000</v>
      </c>
      <c r="E32" s="2">
        <v>-0.51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 topLeftCell="A1">
      <selection activeCell="C2" sqref="C2"/>
    </sheetView>
  </sheetViews>
  <sheetFormatPr defaultColWidth="9.140625" defaultRowHeight="15"/>
  <cols>
    <col min="2" max="2" width="160.140625" style="0" customWidth="1"/>
  </cols>
  <sheetData>
    <row r="2" ht="20.25">
      <c r="B2" s="33" t="s">
        <v>91</v>
      </c>
    </row>
    <row r="3" ht="20.25">
      <c r="B3" s="33" t="s">
        <v>92</v>
      </c>
    </row>
    <row r="4" ht="20.25">
      <c r="B4" s="33" t="s">
        <v>93</v>
      </c>
    </row>
    <row r="5" ht="20.25">
      <c r="B5" s="33" t="s">
        <v>94</v>
      </c>
    </row>
    <row r="6" ht="20.25">
      <c r="B6" s="33" t="s">
        <v>95</v>
      </c>
    </row>
    <row r="7" ht="20.25">
      <c r="B7" s="33" t="s">
        <v>96</v>
      </c>
    </row>
    <row r="8" ht="40.5">
      <c r="B8" s="33" t="s">
        <v>97</v>
      </c>
    </row>
    <row r="9" ht="20.25">
      <c r="B9" s="33" t="s">
        <v>98</v>
      </c>
    </row>
    <row r="10" ht="20.25">
      <c r="B10" s="33" t="s">
        <v>99</v>
      </c>
    </row>
    <row r="11" ht="20.25">
      <c r="B11" s="33" t="s">
        <v>100</v>
      </c>
    </row>
    <row r="12" ht="20.25">
      <c r="B12" s="33" t="s">
        <v>101</v>
      </c>
    </row>
  </sheetData>
  <hyperlinks>
    <hyperlink ref="B5" r:id="rId1" display="https://www.exceltown.com/navody/funkce/dziskat-dget-databazova-funkce-pro-prirazeni-hodnoty/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 topLeftCell="A1">
      <selection activeCell="H4" sqref="H4"/>
    </sheetView>
  </sheetViews>
  <sheetFormatPr defaultColWidth="9.140625" defaultRowHeight="15"/>
  <cols>
    <col min="8" max="8" width="11.8515625" style="0" bestFit="1" customWidth="1"/>
  </cols>
  <sheetData>
    <row r="3" spans="2:5" ht="15">
      <c r="B3" t="s">
        <v>102</v>
      </c>
      <c r="C3" t="s">
        <v>103</v>
      </c>
      <c r="D3" t="s">
        <v>104</v>
      </c>
      <c r="E3" t="s">
        <v>105</v>
      </c>
    </row>
    <row r="4" spans="2:5" ht="15">
      <c r="B4" t="s">
        <v>106</v>
      </c>
      <c r="C4" t="s">
        <v>107</v>
      </c>
      <c r="D4" t="s">
        <v>111</v>
      </c>
      <c r="E4">
        <v>1000000</v>
      </c>
    </row>
    <row r="5" spans="2:5" ht="15">
      <c r="B5" t="s">
        <v>106</v>
      </c>
      <c r="C5" t="s">
        <v>108</v>
      </c>
      <c r="D5" t="s">
        <v>112</v>
      </c>
      <c r="E5">
        <v>2000000</v>
      </c>
    </row>
    <row r="6" spans="2:5" ht="15">
      <c r="B6" t="s">
        <v>109</v>
      </c>
      <c r="C6" t="s">
        <v>110</v>
      </c>
      <c r="D6" t="s">
        <v>111</v>
      </c>
      <c r="E6">
        <v>3000000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B2">
      <selection activeCell="H4" sqref="H4"/>
    </sheetView>
  </sheetViews>
  <sheetFormatPr defaultColWidth="9.140625" defaultRowHeight="15"/>
  <cols>
    <col min="2" max="2" width="30.8515625" style="0" bestFit="1" customWidth="1"/>
    <col min="3" max="3" width="15.7109375" style="0" bestFit="1" customWidth="1"/>
    <col min="4" max="4" width="24.00390625" style="0" customWidth="1"/>
    <col min="5" max="5" width="24.140625" style="0" bestFit="1" customWidth="1"/>
    <col min="6" max="6" width="14.00390625" style="0" bestFit="1" customWidth="1"/>
    <col min="7" max="7" width="30.8515625" style="0" bestFit="1" customWidth="1"/>
  </cols>
  <sheetData>
    <row r="1" spans="2:7" ht="15">
      <c r="B1" t="s">
        <v>55</v>
      </c>
      <c r="C1" t="s">
        <v>56</v>
      </c>
      <c r="D1" t="s">
        <v>57</v>
      </c>
      <c r="E1" t="s">
        <v>58</v>
      </c>
      <c r="F1" t="s">
        <v>90</v>
      </c>
      <c r="G1" t="s">
        <v>55</v>
      </c>
    </row>
    <row r="2" spans="1:8" ht="15">
      <c r="A2" t="s">
        <v>113</v>
      </c>
      <c r="B2" t="s">
        <v>59</v>
      </c>
      <c r="C2" s="31">
        <v>0.3</v>
      </c>
      <c r="D2" s="1">
        <v>2.1</v>
      </c>
      <c r="E2" s="1">
        <v>2</v>
      </c>
      <c r="F2" s="2">
        <v>-0.05</v>
      </c>
      <c r="G2" t="s">
        <v>59</v>
      </c>
      <c r="H2" t="str">
        <f>IF(AVERAGE(D2:D34)&gt;AVERAGE(E2:E34),"Vyšší průměrná cena byla v roce 1989",IF(AVERAGE(D2:D34)=AVERAGE(E2:E34),"Ceny byly v průměru stejné","Vyšší průměrná cena byla v roce 2011"))</f>
        <v>Vyšší průměrná cena byla v roce 1989</v>
      </c>
    </row>
    <row r="3" spans="1:8" ht="15">
      <c r="A3" t="s">
        <v>113</v>
      </c>
      <c r="B3" t="s">
        <v>60</v>
      </c>
      <c r="C3" s="31">
        <v>1.2</v>
      </c>
      <c r="D3" s="1">
        <v>8.4</v>
      </c>
      <c r="E3" s="1">
        <v>2.3</v>
      </c>
      <c r="F3" s="2">
        <v>-0.73</v>
      </c>
      <c r="G3" t="s">
        <v>60</v>
      </c>
      <c r="H3" t="str">
        <f>VLOOKUP(MIN(F2:F34),F2:G34,2,FALSE)</f>
        <v>káva pražená 100 g</v>
      </c>
    </row>
    <row r="4" spans="1:8" ht="15">
      <c r="A4" t="s">
        <v>113</v>
      </c>
      <c r="B4" t="s">
        <v>61</v>
      </c>
      <c r="C4" s="31">
        <v>2</v>
      </c>
      <c r="D4" s="3">
        <v>14</v>
      </c>
      <c r="E4" s="1">
        <v>17.6</v>
      </c>
      <c r="F4" s="2">
        <v>0.26</v>
      </c>
      <c r="G4" t="s">
        <v>61</v>
      </c>
      <c r="H4" t="str">
        <f>VLOOKUP(SMALL(F2:F34,COUNTIF(F2:F34,"&lt;=0")),F2:G34,2,FALSE)</f>
        <v>rohlík</v>
      </c>
    </row>
    <row r="5" spans="1:8" ht="15">
      <c r="A5" t="s">
        <v>113</v>
      </c>
      <c r="B5" t="s">
        <v>62</v>
      </c>
      <c r="C5" s="31">
        <v>2.3</v>
      </c>
      <c r="D5" s="1">
        <v>16.1</v>
      </c>
      <c r="E5" s="3">
        <v>14</v>
      </c>
      <c r="F5" s="2">
        <v>-0.13</v>
      </c>
      <c r="G5" t="s">
        <v>62</v>
      </c>
      <c r="H5">
        <f>COUNTIFS(F2:F34,"&lt;0",F2:F34,"&gt;-0,25")</f>
        <v>4</v>
      </c>
    </row>
    <row r="6" spans="1:8" ht="15">
      <c r="A6" t="s">
        <v>113</v>
      </c>
      <c r="B6" t="s">
        <v>64</v>
      </c>
      <c r="C6" s="31">
        <v>4.4</v>
      </c>
      <c r="D6" s="3">
        <v>31</v>
      </c>
      <c r="E6" s="3">
        <v>22</v>
      </c>
      <c r="F6" s="2">
        <v>-0.29</v>
      </c>
      <c r="G6" t="s">
        <v>64</v>
      </c>
      <c r="H6">
        <f>COUNTIF(F2:F34,"&gt;0")</f>
        <v>1</v>
      </c>
    </row>
    <row r="7" spans="1:8" ht="15">
      <c r="A7" t="s">
        <v>113</v>
      </c>
      <c r="B7" t="s">
        <v>66</v>
      </c>
      <c r="C7" s="31">
        <v>6</v>
      </c>
      <c r="D7" s="3">
        <v>42</v>
      </c>
      <c r="E7" s="3">
        <v>39</v>
      </c>
      <c r="F7" s="2">
        <v>-0.07</v>
      </c>
      <c r="G7" t="s">
        <v>66</v>
      </c>
      <c r="H7">
        <f>SMALL(F2:F34,COUNTIF(F2:F34,"&lt;=0"))</f>
        <v>-0.05</v>
      </c>
    </row>
    <row r="8" spans="1:7" ht="15">
      <c r="A8" t="s">
        <v>113</v>
      </c>
      <c r="B8" t="s">
        <v>67</v>
      </c>
      <c r="C8" s="31">
        <v>6.4</v>
      </c>
      <c r="D8" s="3">
        <v>45</v>
      </c>
      <c r="E8" s="3">
        <v>30</v>
      </c>
      <c r="F8" s="2">
        <v>-0.33</v>
      </c>
      <c r="G8" t="s">
        <v>67</v>
      </c>
    </row>
    <row r="9" spans="1:7" ht="15">
      <c r="A9" t="s">
        <v>113</v>
      </c>
      <c r="B9" t="s">
        <v>68</v>
      </c>
      <c r="C9" s="31">
        <v>6.6</v>
      </c>
      <c r="D9" s="3">
        <v>46</v>
      </c>
      <c r="E9" s="3">
        <v>35</v>
      </c>
      <c r="F9" s="2">
        <v>-0.24</v>
      </c>
      <c r="G9" t="s">
        <v>68</v>
      </c>
    </row>
    <row r="10" spans="1:7" ht="15">
      <c r="A10" t="s">
        <v>113</v>
      </c>
      <c r="B10" t="s">
        <v>71</v>
      </c>
      <c r="C10" s="31">
        <v>8</v>
      </c>
      <c r="D10" s="3">
        <v>56</v>
      </c>
      <c r="E10" s="3">
        <v>30</v>
      </c>
      <c r="F10" s="2">
        <v>-0.46</v>
      </c>
      <c r="G10" t="s">
        <v>71</v>
      </c>
    </row>
    <row r="11" spans="1:7" ht="15">
      <c r="A11" t="s">
        <v>113</v>
      </c>
      <c r="B11" t="s">
        <v>72</v>
      </c>
      <c r="C11" s="31">
        <v>8</v>
      </c>
      <c r="D11" s="3">
        <v>56</v>
      </c>
      <c r="E11" s="3">
        <v>19</v>
      </c>
      <c r="F11" s="2">
        <v>-0.66</v>
      </c>
      <c r="G11" t="s">
        <v>72</v>
      </c>
    </row>
    <row r="12" spans="1:7" ht="15">
      <c r="A12" t="s">
        <v>113</v>
      </c>
      <c r="B12" t="s">
        <v>73</v>
      </c>
      <c r="C12" s="31">
        <v>10</v>
      </c>
      <c r="D12" s="3">
        <v>79</v>
      </c>
      <c r="E12" s="3">
        <v>30</v>
      </c>
      <c r="F12" s="2">
        <v>-0.57</v>
      </c>
      <c r="G12" t="s">
        <v>73</v>
      </c>
    </row>
    <row r="13" spans="1:7" ht="15">
      <c r="A13" t="s">
        <v>113</v>
      </c>
      <c r="B13" t="s">
        <v>74</v>
      </c>
      <c r="C13" s="31">
        <v>13</v>
      </c>
      <c r="D13" s="3">
        <v>91</v>
      </c>
      <c r="E13" s="3">
        <v>21</v>
      </c>
      <c r="F13" s="2">
        <v>-0.77</v>
      </c>
      <c r="G13" t="s">
        <v>74</v>
      </c>
    </row>
    <row r="14" spans="1:7" ht="15">
      <c r="A14" t="s">
        <v>113</v>
      </c>
      <c r="B14" t="s">
        <v>77</v>
      </c>
      <c r="C14" s="31">
        <v>25</v>
      </c>
      <c r="D14" s="3">
        <v>175</v>
      </c>
      <c r="E14" s="3">
        <v>30</v>
      </c>
      <c r="F14" s="2">
        <v>-0.83</v>
      </c>
      <c r="G14" t="s">
        <v>77</v>
      </c>
    </row>
    <row r="15" spans="1:7" ht="15">
      <c r="A15" t="s">
        <v>113</v>
      </c>
      <c r="B15" t="s">
        <v>78</v>
      </c>
      <c r="C15" s="31">
        <v>25</v>
      </c>
      <c r="D15" s="3">
        <v>175</v>
      </c>
      <c r="E15" s="3">
        <v>99</v>
      </c>
      <c r="F15" s="2">
        <v>-0.43</v>
      </c>
      <c r="G15" t="s">
        <v>78</v>
      </c>
    </row>
    <row r="16" spans="1:7" ht="15">
      <c r="A16" t="s">
        <v>113</v>
      </c>
      <c r="B16" t="s">
        <v>79</v>
      </c>
      <c r="C16" s="31">
        <v>30</v>
      </c>
      <c r="D16" s="3">
        <v>210</v>
      </c>
      <c r="E16" s="3">
        <v>60</v>
      </c>
      <c r="F16" s="2">
        <v>-0.71</v>
      </c>
      <c r="G16" t="s">
        <v>79</v>
      </c>
    </row>
    <row r="17" spans="1:7" ht="15">
      <c r="A17" t="s">
        <v>113</v>
      </c>
      <c r="B17" t="s">
        <v>80</v>
      </c>
      <c r="C17" s="31">
        <v>46</v>
      </c>
      <c r="D17" s="3">
        <v>322</v>
      </c>
      <c r="E17" s="3">
        <v>180</v>
      </c>
      <c r="F17" s="2">
        <v>-0.44</v>
      </c>
      <c r="G17" t="s">
        <v>80</v>
      </c>
    </row>
    <row r="18" spans="1:7" ht="15">
      <c r="A18" t="s">
        <v>113</v>
      </c>
      <c r="B18" t="s">
        <v>81</v>
      </c>
      <c r="C18" s="31">
        <v>60</v>
      </c>
      <c r="D18" s="3">
        <v>420</v>
      </c>
      <c r="E18" s="3">
        <v>180</v>
      </c>
      <c r="F18" s="2">
        <v>-0.57</v>
      </c>
      <c r="G18" t="s">
        <v>81</v>
      </c>
    </row>
    <row r="19" spans="1:7" ht="15">
      <c r="A19" t="s">
        <v>113</v>
      </c>
      <c r="B19" t="s">
        <v>82</v>
      </c>
      <c r="C19" s="31">
        <v>60</v>
      </c>
      <c r="D19" s="3">
        <v>420</v>
      </c>
      <c r="E19" s="3">
        <v>150</v>
      </c>
      <c r="F19" s="2">
        <v>-0.64</v>
      </c>
      <c r="G19" t="s">
        <v>82</v>
      </c>
    </row>
    <row r="20" spans="1:7" ht="15">
      <c r="A20" t="s">
        <v>114</v>
      </c>
      <c r="B20" t="s">
        <v>63</v>
      </c>
      <c r="C20" s="31">
        <v>2.5</v>
      </c>
      <c r="D20" s="1">
        <v>17.5</v>
      </c>
      <c r="E20" s="3">
        <v>10</v>
      </c>
      <c r="F20" s="2">
        <v>-0.43</v>
      </c>
      <c r="G20" t="s">
        <v>63</v>
      </c>
    </row>
    <row r="21" spans="1:7" ht="15">
      <c r="A21" t="s">
        <v>114</v>
      </c>
      <c r="B21" t="s">
        <v>65</v>
      </c>
      <c r="C21" s="31">
        <v>6</v>
      </c>
      <c r="D21" s="3">
        <v>42</v>
      </c>
      <c r="E21" s="3">
        <v>23</v>
      </c>
      <c r="F21" s="2">
        <v>-0.45</v>
      </c>
      <c r="G21" t="s">
        <v>65</v>
      </c>
    </row>
    <row r="22" spans="1:7" ht="15">
      <c r="A22" t="s">
        <v>114</v>
      </c>
      <c r="B22" t="s">
        <v>69</v>
      </c>
      <c r="C22" s="31">
        <v>7.5</v>
      </c>
      <c r="D22" s="3">
        <v>53</v>
      </c>
      <c r="E22" s="3">
        <v>37</v>
      </c>
      <c r="F22" s="2">
        <v>-0.3</v>
      </c>
      <c r="G22" t="s">
        <v>69</v>
      </c>
    </row>
    <row r="23" spans="1:7" ht="15">
      <c r="A23" t="s">
        <v>114</v>
      </c>
      <c r="B23" t="s">
        <v>70</v>
      </c>
      <c r="C23" s="31">
        <v>8</v>
      </c>
      <c r="D23" s="3">
        <v>56</v>
      </c>
      <c r="E23" s="3">
        <v>38</v>
      </c>
      <c r="F23" s="2">
        <v>-0.32</v>
      </c>
      <c r="G23" t="s">
        <v>70</v>
      </c>
    </row>
    <row r="24" spans="1:7" ht="15">
      <c r="A24" t="s">
        <v>114</v>
      </c>
      <c r="B24" t="s">
        <v>75</v>
      </c>
      <c r="C24" s="31">
        <v>14</v>
      </c>
      <c r="D24" s="3">
        <v>98</v>
      </c>
      <c r="E24" s="3">
        <v>70</v>
      </c>
      <c r="F24" s="2">
        <v>-0.29</v>
      </c>
      <c r="G24" t="s">
        <v>75</v>
      </c>
    </row>
    <row r="25" spans="1:7" ht="15">
      <c r="A25" t="s">
        <v>114</v>
      </c>
      <c r="B25" t="s">
        <v>76</v>
      </c>
      <c r="C25" s="31">
        <v>24</v>
      </c>
      <c r="D25" s="3">
        <v>168</v>
      </c>
      <c r="E25" s="1">
        <v>14.4</v>
      </c>
      <c r="F25" s="2">
        <v>-0.91</v>
      </c>
      <c r="G25" t="s">
        <v>76</v>
      </c>
    </row>
    <row r="26" spans="1:7" ht="15">
      <c r="A26" t="s">
        <v>114</v>
      </c>
      <c r="B26" t="s">
        <v>83</v>
      </c>
      <c r="C26" s="31">
        <v>100</v>
      </c>
      <c r="D26" s="3">
        <v>700</v>
      </c>
      <c r="E26" s="3">
        <v>233</v>
      </c>
      <c r="F26" s="2">
        <v>-0.67</v>
      </c>
      <c r="G26" t="s">
        <v>83</v>
      </c>
    </row>
    <row r="27" spans="1:7" ht="15">
      <c r="A27" t="s">
        <v>115</v>
      </c>
      <c r="B27" t="s">
        <v>86</v>
      </c>
      <c r="C27" s="31">
        <v>3100</v>
      </c>
      <c r="D27" s="3">
        <v>21799</v>
      </c>
      <c r="E27" s="3">
        <v>9750</v>
      </c>
      <c r="F27" s="2">
        <v>-0.55</v>
      </c>
      <c r="G27" t="s">
        <v>86</v>
      </c>
    </row>
    <row r="28" spans="1:7" ht="15">
      <c r="A28" t="s">
        <v>115</v>
      </c>
      <c r="B28" t="s">
        <v>87</v>
      </c>
      <c r="C28" s="31">
        <v>3500</v>
      </c>
      <c r="D28" s="3">
        <v>24500</v>
      </c>
      <c r="E28" s="3">
        <v>11300</v>
      </c>
      <c r="F28" s="2">
        <v>-0.54</v>
      </c>
      <c r="G28" t="s">
        <v>87</v>
      </c>
    </row>
    <row r="29" spans="1:7" ht="15">
      <c r="A29" t="s">
        <v>115</v>
      </c>
      <c r="B29" t="s">
        <v>88</v>
      </c>
      <c r="C29" s="31">
        <v>13000</v>
      </c>
      <c r="D29" s="3">
        <v>91000</v>
      </c>
      <c r="E29" s="3">
        <v>10300</v>
      </c>
      <c r="F29" s="2">
        <v>-0.89</v>
      </c>
      <c r="G29" t="s">
        <v>88</v>
      </c>
    </row>
    <row r="30" spans="1:7" ht="15">
      <c r="A30" t="s">
        <v>115</v>
      </c>
      <c r="B30" t="s">
        <v>89</v>
      </c>
      <c r="C30" s="31">
        <v>70000</v>
      </c>
      <c r="D30" s="3">
        <v>490000</v>
      </c>
      <c r="E30" s="3">
        <v>240000</v>
      </c>
      <c r="F30" s="2">
        <v>-0.51</v>
      </c>
      <c r="G30" t="s">
        <v>89</v>
      </c>
    </row>
    <row r="31" spans="3:6" ht="15">
      <c r="C31" s="31"/>
      <c r="D31" s="3"/>
      <c r="E31" s="3"/>
      <c r="F31" s="2"/>
    </row>
    <row r="32" spans="1:7" ht="14.25" customHeight="1">
      <c r="A32" t="s">
        <v>116</v>
      </c>
      <c r="B32" t="s">
        <v>84</v>
      </c>
      <c r="C32" s="31">
        <v>350</v>
      </c>
      <c r="D32" s="3">
        <v>2450</v>
      </c>
      <c r="E32" s="3">
        <v>1400</v>
      </c>
      <c r="F32" s="2">
        <v>-0.43</v>
      </c>
      <c r="G32" t="s">
        <v>84</v>
      </c>
    </row>
    <row r="33" spans="1:6" ht="14.25" customHeight="1">
      <c r="A33" t="s">
        <v>116</v>
      </c>
      <c r="B33" t="s">
        <v>118</v>
      </c>
      <c r="C33" s="31">
        <v>23434</v>
      </c>
      <c r="D33" s="3"/>
      <c r="E33" s="3"/>
      <c r="F33" s="2"/>
    </row>
    <row r="34" spans="1:7" ht="15">
      <c r="A34" t="s">
        <v>116</v>
      </c>
      <c r="B34" t="s">
        <v>85</v>
      </c>
      <c r="C34" s="31">
        <v>1200</v>
      </c>
      <c r="D34" s="3">
        <v>8400</v>
      </c>
      <c r="E34" s="3">
        <v>3650</v>
      </c>
      <c r="F34" s="2">
        <v>-0.57</v>
      </c>
      <c r="G34" t="s">
        <v>85</v>
      </c>
    </row>
    <row r="36" ht="45">
      <c r="B36" s="32" t="s">
        <v>117</v>
      </c>
    </row>
    <row r="37" spans="2:4" ht="15">
      <c r="B37">
        <f>LEN(B36)</f>
        <v>81</v>
      </c>
      <c r="C37" t="s">
        <v>113</v>
      </c>
      <c r="D37" t="s">
        <v>114</v>
      </c>
    </row>
    <row r="38" ht="15">
      <c r="C38" t="s">
        <v>114</v>
      </c>
    </row>
    <row r="39" ht="15">
      <c r="C39" t="s">
        <v>115</v>
      </c>
    </row>
    <row r="40" ht="15">
      <c r="C40" t="s">
        <v>116</v>
      </c>
    </row>
  </sheetData>
  <conditionalFormatting sqref="A2:G34">
    <cfRule type="expression" priority="1" dxfId="5" stopIfTrue="1">
      <formula>IF($F2&gt;0,1,0)</formula>
    </cfRule>
    <cfRule type="expression" priority="2" dxfId="4" stopIfTrue="1">
      <formula>IF($F2&gt;-0.2,1,0)</formula>
    </cfRule>
  </conditionalFormatting>
  <conditionalFormatting sqref="B2:G34">
    <cfRule type="expression" priority="3" dxfId="3" stopIfTrue="1">
      <formula>IF($F2&gt;-0.4,1,0)</formula>
    </cfRule>
    <cfRule type="expression" priority="4" dxfId="2" stopIfTrue="1">
      <formula>IF($F2&gt;-0.6,1,0)</formula>
    </cfRule>
    <cfRule type="expression" priority="5" dxfId="1" stopIfTrue="1">
      <formula>IF($F2&gt;-0.8,1,0)</formula>
    </cfRule>
    <cfRule type="expression" priority="6" dxfId="0" stopIfTrue="1">
      <formula>IF($F2&gt;-1,1,0)</formula>
    </cfRule>
  </conditionalFormatting>
  <dataValidations count="2" disablePrompts="1">
    <dataValidation type="list" allowBlank="1" showInputMessage="1" showErrorMessage="1" sqref="D37">
      <formula1>$C$37:$C$40</formula1>
    </dataValidation>
    <dataValidation type="list" allowBlank="1" showInputMessage="1" showErrorMessage="1" sqref="E37">
      <formula1>IF($D$35=C35,potr,IF(D35=C36,pali,IF(D35=C37,elek,IF(D35=C38,oble,B33))))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Jan Kuba</dc:creator>
  <cp:keywords/>
  <dc:description/>
  <cp:lastModifiedBy>NovaVoice</cp:lastModifiedBy>
  <dcterms:created xsi:type="dcterms:W3CDTF">2018-02-28T17:33:25Z</dcterms:created>
  <dcterms:modified xsi:type="dcterms:W3CDTF">2019-06-27T06:00:57Z</dcterms:modified>
  <cp:category/>
  <cp:version/>
  <cp:contentType/>
  <cp:contentStatus/>
</cp:coreProperties>
</file>